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ni\Desktop\Apel 3.1 Mobilitate urbana, apel ITI DD, lansat in cons aug 2025\Ghid_3.1_Mobilitate_urbana_ITI DD, lansat in consultare aug 2025\"/>
    </mc:Choice>
  </mc:AlternateContent>
  <xr:revisionPtr revIDLastSave="0" documentId="13_ncr:1_{6542A064-AE2B-4E6E-B381-0CAA678DED91}" xr6:coauthVersionLast="45" xr6:coauthVersionMax="47" xr10:uidLastSave="{00000000-0000-0000-0000-000000000000}"/>
  <bookViews>
    <workbookView xWindow="-120" yWindow="-120" windowWidth="29040" windowHeight="15840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9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V111" i="9" l="1"/>
  <c r="W111" i="9"/>
  <c r="W109" i="9"/>
  <c r="V109" i="9"/>
  <c r="V107" i="9"/>
  <c r="W107" i="9"/>
  <c r="W105" i="9"/>
  <c r="V105" i="9"/>
  <c r="V103" i="9"/>
  <c r="W103" i="9"/>
  <c r="W101" i="9"/>
  <c r="V101" i="9"/>
  <c r="V95" i="9"/>
  <c r="W95" i="9"/>
  <c r="W93" i="9"/>
  <c r="V93" i="9"/>
  <c r="V91" i="9"/>
  <c r="W91" i="9"/>
  <c r="W89" i="9"/>
  <c r="V89" i="9"/>
  <c r="V87" i="9"/>
  <c r="W87" i="9"/>
  <c r="W85" i="9"/>
  <c r="V85" i="9"/>
  <c r="V83" i="9"/>
  <c r="W83" i="9"/>
  <c r="W81" i="9"/>
  <c r="V81" i="9"/>
  <c r="V79" i="9"/>
  <c r="W79" i="9"/>
  <c r="W77" i="9"/>
  <c r="V77" i="9"/>
  <c r="W13" i="9"/>
  <c r="V13" i="9"/>
  <c r="V75" i="9"/>
  <c r="W75" i="9"/>
  <c r="W73" i="9"/>
  <c r="V73" i="9"/>
  <c r="W65" i="9"/>
  <c r="V65" i="9"/>
  <c r="V63" i="9"/>
  <c r="W63" i="9"/>
  <c r="W61" i="9"/>
  <c r="V61" i="9"/>
  <c r="W59" i="9"/>
  <c r="V59" i="9"/>
  <c r="W57" i="9"/>
  <c r="V57" i="9"/>
  <c r="W55" i="9"/>
  <c r="V55" i="9"/>
  <c r="W53" i="9"/>
  <c r="V53" i="9"/>
  <c r="V51" i="9"/>
  <c r="W51" i="9"/>
  <c r="W33" i="9"/>
  <c r="V33" i="9"/>
  <c r="W31" i="9"/>
  <c r="V31" i="9"/>
  <c r="W29" i="9"/>
  <c r="V29" i="9"/>
  <c r="V27" i="9"/>
  <c r="W27" i="9"/>
  <c r="W25" i="9"/>
  <c r="V25" i="9"/>
  <c r="W23" i="9"/>
  <c r="V23" i="9"/>
  <c r="W21" i="9"/>
  <c r="V21" i="9"/>
  <c r="V19" i="9"/>
  <c r="W19" i="9"/>
  <c r="W110" i="9"/>
  <c r="V110" i="9"/>
  <c r="V108" i="9"/>
  <c r="W108" i="9"/>
  <c r="W106" i="9"/>
  <c r="V106" i="9"/>
  <c r="V104" i="9"/>
  <c r="W104" i="9"/>
  <c r="W102" i="9"/>
  <c r="V102" i="9"/>
  <c r="V100" i="9"/>
  <c r="W100" i="9"/>
  <c r="W98" i="9"/>
  <c r="V98" i="9"/>
  <c r="V96" i="9"/>
  <c r="W96" i="9"/>
  <c r="W94" i="9"/>
  <c r="V94" i="9"/>
  <c r="V92" i="9"/>
  <c r="W92" i="9"/>
  <c r="W90" i="9"/>
  <c r="V90" i="9"/>
  <c r="V88" i="9"/>
  <c r="W88" i="9"/>
  <c r="W86" i="9"/>
  <c r="V86" i="9"/>
  <c r="V84" i="9"/>
  <c r="W84" i="9"/>
  <c r="W82" i="9"/>
  <c r="V82" i="9"/>
  <c r="V80" i="9"/>
  <c r="W80" i="9"/>
  <c r="W78" i="9"/>
  <c r="V78" i="9"/>
  <c r="V76" i="9"/>
  <c r="W76" i="9"/>
  <c r="W74" i="9"/>
  <c r="V74" i="9"/>
  <c r="V72" i="9"/>
  <c r="W72" i="9"/>
  <c r="W70" i="9"/>
  <c r="V70" i="9"/>
  <c r="V68" i="9"/>
  <c r="W68" i="9"/>
  <c r="W66" i="9"/>
  <c r="V66" i="9"/>
  <c r="W64" i="9"/>
  <c r="V64" i="9"/>
  <c r="W62" i="9"/>
  <c r="V62" i="9"/>
  <c r="W60" i="9"/>
  <c r="V60" i="9"/>
  <c r="V58" i="9"/>
  <c r="W58" i="9"/>
  <c r="W56" i="9"/>
  <c r="V56" i="9"/>
  <c r="W54" i="9"/>
  <c r="V54" i="9"/>
  <c r="W52" i="9"/>
  <c r="V52" i="9"/>
  <c r="W50" i="9"/>
  <c r="V50" i="9"/>
  <c r="W48" i="9"/>
  <c r="V48" i="9"/>
  <c r="W46" i="9"/>
  <c r="V46" i="9"/>
  <c r="W44" i="9"/>
  <c r="V44" i="9"/>
  <c r="W42" i="9"/>
  <c r="V42" i="9"/>
  <c r="W40" i="9"/>
  <c r="V40" i="9"/>
  <c r="W38" i="9"/>
  <c r="V38" i="9"/>
  <c r="W36" i="9"/>
  <c r="V36" i="9"/>
  <c r="W34" i="9"/>
  <c r="V34" i="9"/>
  <c r="W32" i="9"/>
  <c r="V32" i="9"/>
  <c r="W30" i="9"/>
  <c r="V30" i="9"/>
  <c r="W28" i="9"/>
  <c r="V28" i="9"/>
  <c r="W26" i="9"/>
  <c r="V26" i="9"/>
  <c r="W24" i="9"/>
  <c r="V24" i="9"/>
  <c r="W22" i="9"/>
  <c r="V22" i="9"/>
  <c r="W20" i="9"/>
  <c r="V20" i="9"/>
  <c r="W18" i="9"/>
  <c r="V18" i="9"/>
  <c r="W16" i="9"/>
  <c r="V16" i="9"/>
  <c r="W14" i="9"/>
  <c r="V14" i="9"/>
  <c r="V99" i="9"/>
  <c r="W99" i="9"/>
  <c r="W97" i="9"/>
  <c r="V97" i="9"/>
  <c r="V71" i="9"/>
  <c r="W71" i="9"/>
  <c r="W69" i="9"/>
  <c r="V69" i="9"/>
  <c r="V67" i="9"/>
  <c r="W67" i="9"/>
  <c r="W49" i="9"/>
  <c r="V49" i="9"/>
  <c r="W47" i="9"/>
  <c r="V47" i="9"/>
  <c r="W45" i="9"/>
  <c r="V45" i="9"/>
  <c r="V43" i="9"/>
  <c r="W43" i="9"/>
  <c r="W41" i="9"/>
  <c r="V41" i="9"/>
  <c r="W39" i="9"/>
  <c r="V39" i="9"/>
  <c r="W37" i="9"/>
  <c r="V37" i="9"/>
  <c r="V35" i="9"/>
  <c r="W35" i="9"/>
  <c r="W17" i="9"/>
  <c r="V1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<sst xmlns="http://schemas.openxmlformats.org/spreadsheetml/2006/main" count="375" uniqueCount="148">
  <si>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</si>
  <si>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</si>
  <si>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</si>
  <si>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</si>
  <si>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</si>
  <si>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</si>
  <si>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</si>
  <si>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</si>
  <si>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</si>
  <si>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</si>
  <si>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</si>
  <si>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</si>
  <si>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</si>
  <si>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</si>
  <si>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</si>
  <si>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</si>
  <si>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</si>
  <si>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</si>
  <si>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</si>
  <si>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</si>
  <si>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</si>
  <si>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</si>
  <si>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</si>
  <si>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</si>
  <si>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</si>
  <si>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</si>
  <si>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</si>
  <si>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</si>
  <si>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</si>
  <si>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</si>
  <si>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</si>
  <si>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</si>
  <si>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</si>
  <si>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</si>
  <si>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</si>
  <si>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</si>
  <si>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</si>
  <si>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</si>
  <si>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</si>
  <si>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</si>
  <si>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</si>
  <si>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</si>
  <si>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</si>
  <si>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</si>
  <si>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</si>
  <si>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</si>
  <si>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</si>
  <si>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</si>
  <si>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</si>
  <si>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</si>
  <si>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</si>
  <si>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</si>
  <si>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</si>
  <si>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</si>
  <si>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</si>
  <si>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</si>
  <si>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</si>
  <si>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</si>
  <si>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</si>
  <si>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</si>
  <si>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</si>
  <si>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</si>
  <si>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</si>
  <si>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</si>
  <si>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</si>
  <si>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</si>
  <si>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</si>
  <si>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</si>
  <si>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</si>
  <si>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</si>
  <si>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</si>
  <si>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</si>
  <si>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</si>
  <si>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</si>
  <si>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</si>
  <si>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</si>
  <si>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</si>
  <si>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</si>
  <si>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</si>
  <si>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</si>
  <si>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</si>
  <si>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</si>
  <si>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</si>
  <si>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</si>
  <si>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</si>
  <si>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</si>
  <si>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</si>
  <si>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</si>
  <si>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</si>
  <si>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</si>
  <si>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</si>
  <si>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</si>
  <si>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</si>
  <si>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</si>
  <si>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</si>
  <si>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</si>
  <si>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</si>
  <si>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</si>
  <si>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</si>
  <si>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</si>
  <si>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</si>
  <si>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</si>
  <si>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</si>
  <si>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</si>
  <si>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</si>
  <si>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</si>
  <si>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</si>
  <si>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</si>
  <si>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</si>
  <si>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</si>
  <si>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</si>
  <si>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</si>
  <si>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</si>
  <si>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</si>
  <si>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</si>
  <si>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</si>
  <si>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</si>
  <si>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</si>
  <si>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</si>
  <si>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</si>
  <si>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</si>
  <si>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</si>
  <si>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</si>
  <si>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</si>
  <si>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</si>
  <si>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</si>
  <si>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</si>
  <si>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</si>
  <si>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</si>
  <si>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</si>
  <si>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</si>
  <si>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</si>
  <si>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</si>
  <si>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</si>
  <si>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</si>
  <si>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</si>
  <si>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</si>
  <si>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</si>
  <si>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</si>
  <si>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</si>
  <si>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</si>
  <si>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</si>
  <si>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</si>
  <si>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</si>
  <si>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</si>
  <si>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</si>
  <si>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 xml:space="preserve">
Programul Regional Sud-Est 2021-2027 
Ghidul Solicitantului – Condiții specifice de accesare a fondurilor în cadrul apelurilor de proiecte PRSE/3.1/1.1/1/ITI/2025, PRSE/3.1/1.2/1/ITI/2025                                                                                                                                                                      Anexa 19
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</si>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</sst>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0.000"/>
    <numFmt numFmtId="166" formatCode="_-* #,##0.000_-;\-* #,##0.000_-;_-* &quot;-&quot;??_-;_-@_-"/>
    <numFmt numFmtId="167" formatCode="_-* #,##0_-;\-* #,##0_-;_-* &quot;-&quot;??_-;_-@_-"/>
    <numFmt numFmtId="168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165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43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7" fontId="14" fillId="6" borderId="16" xfId="17" applyNumberFormat="1" applyFont="1" applyFill="1" applyBorder="1" applyAlignment="1">
      <alignment horizontal="left"/>
    </xf>
    <xf numFmtId="166" fontId="14" fillId="6" borderId="16" xfId="17" applyNumberFormat="1" applyFont="1" applyFill="1" applyBorder="1" applyAlignment="1">
      <alignment horizontal="left"/>
    </xf>
    <xf numFmtId="43" fontId="14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8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0"/>
  <sheetViews>
    <sheetView zoomScaleNormal="100" workbookViewId="0">
      <selection activeCell="G10" sqref="G10"/>
    </sheetView>
  </sheetViews>
  <sheetFormatPr defaultColWidth="0" defaultRowHeight="15" zeroHeight="1" x14ac:dyDescent="0.25"/>
  <cols>
    <col min="1" max="1" width="5.42578125" style="51" customWidth="1"/>
    <col min="2" max="12" width="11.7109375" style="51" customWidth="1"/>
    <col min="13" max="17" width="11.7109375" style="51" hidden="1" customWidth="1"/>
    <col min="18" max="16384" width="9.140625" style="51" hidden="1"/>
  </cols>
  <sheetData>
    <row r="1" spans="1:11" ht="15" customHeight="1" x14ac:dyDescent="0.25">
      <c r="A1" s="137" t="s">
        <v>146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ht="51.75" customHeight="1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11" ht="26.25" x14ac:dyDescent="0.4">
      <c r="B4" s="50" t="s">
        <v>32</v>
      </c>
      <c r="J4" s="51" t="s">
        <v>40</v>
      </c>
      <c r="K4" s="51">
        <v>1</v>
      </c>
    </row>
    <row r="5" spans="1:11" x14ac:dyDescent="0.25">
      <c r="B5" s="52" t="s">
        <v>147</v>
      </c>
    </row>
    <row r="6" spans="1:11" x14ac:dyDescent="0.25">
      <c r="B6" s="54" t="s">
        <v>33</v>
      </c>
    </row>
    <row r="7" spans="1:11" ht="34.5" customHeight="1" x14ac:dyDescent="0.25">
      <c r="B7" s="139" t="s">
        <v>34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38.25" customHeight="1" x14ac:dyDescent="0.25">
      <c r="B8" s="139" t="s">
        <v>35</v>
      </c>
      <c r="C8" s="139"/>
      <c r="D8" s="139"/>
      <c r="E8" s="139"/>
      <c r="F8" s="139"/>
      <c r="G8" s="139"/>
      <c r="H8" s="139"/>
      <c r="I8" s="139"/>
      <c r="J8" s="139"/>
      <c r="K8" s="139"/>
    </row>
    <row r="9" spans="1:11" ht="24.75" customHeight="1" x14ac:dyDescent="0.25"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1" ht="23.25" customHeight="1" x14ac:dyDescent="0.25">
      <c r="B10" s="54" t="s">
        <v>36</v>
      </c>
      <c r="C10" s="54"/>
      <c r="D10" s="54"/>
      <c r="E10" s="54"/>
      <c r="F10" s="54"/>
      <c r="G10" s="54"/>
      <c r="H10" s="54"/>
      <c r="I10" s="54"/>
      <c r="J10" s="54"/>
      <c r="K10" s="54"/>
    </row>
    <row r="11" spans="1:11" ht="36" customHeight="1" x14ac:dyDescent="0.25">
      <c r="B11" s="139" t="s">
        <v>38</v>
      </c>
      <c r="C11" s="139"/>
      <c r="D11" s="139"/>
      <c r="E11" s="139"/>
      <c r="F11" s="139"/>
      <c r="G11" s="139"/>
      <c r="H11" s="139"/>
      <c r="I11" s="139"/>
      <c r="J11" s="139"/>
      <c r="K11" s="139"/>
    </row>
    <row r="12" spans="1:11" x14ac:dyDescent="0.25"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x14ac:dyDescent="0.25">
      <c r="B13" s="139" t="s">
        <v>37</v>
      </c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x14ac:dyDescent="0.25">
      <c r="B14" s="139"/>
      <c r="C14" s="139"/>
      <c r="D14" s="139"/>
      <c r="E14" s="139"/>
      <c r="F14" s="139"/>
      <c r="G14" s="139"/>
      <c r="H14" s="139"/>
      <c r="I14" s="139"/>
      <c r="J14" s="139"/>
      <c r="K14" s="139"/>
    </row>
    <row r="15" spans="1:1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 x14ac:dyDescent="0.25"/>
    <row r="17" spans="2:1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</row>
    <row r="18" spans="2:1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</row>
    <row r="19" spans="2:11" x14ac:dyDescent="0.25">
      <c r="B19" s="139" t="s">
        <v>39</v>
      </c>
      <c r="C19" s="139"/>
      <c r="D19" s="139"/>
      <c r="E19" s="139"/>
      <c r="F19" s="139"/>
      <c r="G19" s="139"/>
      <c r="H19" s="139"/>
      <c r="I19" s="139"/>
      <c r="J19" s="139"/>
      <c r="K19" s="139"/>
    </row>
    <row r="20" spans="2:11" x14ac:dyDescent="0.25"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2:11" x14ac:dyDescent="0.25"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2:11" x14ac:dyDescent="0.25"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2:11" x14ac:dyDescent="0.25"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2:11" x14ac:dyDescent="0.25"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2:11" x14ac:dyDescent="0.25"/>
    <row r="26" spans="2:11" x14ac:dyDescent="0.25">
      <c r="B26" s="139"/>
      <c r="C26" s="139"/>
      <c r="D26" s="139"/>
      <c r="E26" s="139"/>
      <c r="F26" s="139"/>
      <c r="G26" s="139"/>
      <c r="H26" s="139"/>
      <c r="I26" s="139"/>
      <c r="J26" s="139"/>
      <c r="K26" s="139"/>
    </row>
    <row r="27" spans="2:11" x14ac:dyDescent="0.25">
      <c r="B27" s="139"/>
      <c r="C27" s="139"/>
      <c r="D27" s="139"/>
      <c r="E27" s="139"/>
      <c r="F27" s="139"/>
      <c r="G27" s="139"/>
      <c r="H27" s="139"/>
      <c r="I27" s="139"/>
      <c r="J27" s="139"/>
      <c r="K27" s="139"/>
    </row>
    <row r="28" spans="2:11" ht="33" customHeight="1" x14ac:dyDescent="0.25">
      <c r="B28" s="139" t="s">
        <v>41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2:11" x14ac:dyDescent="0.25"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2:11" x14ac:dyDescent="0.25">
      <c r="B30" s="139"/>
      <c r="C30" s="139"/>
      <c r="D30" s="139"/>
      <c r="E30" s="139"/>
      <c r="F30" s="139"/>
      <c r="G30" s="139"/>
      <c r="H30" s="139"/>
      <c r="I30" s="139"/>
      <c r="J30" s="139"/>
      <c r="K30" s="139"/>
    </row>
    <row r="31" spans="2:11" x14ac:dyDescent="0.25"/>
    <row r="32" spans="2:11" x14ac:dyDescent="0.25"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2:11" ht="30" customHeight="1" x14ac:dyDescent="0.25">
      <c r="B33" s="139" t="s">
        <v>42</v>
      </c>
      <c r="C33" s="139"/>
      <c r="D33" s="139"/>
      <c r="E33" s="139"/>
      <c r="F33" s="139"/>
      <c r="G33" s="139"/>
      <c r="H33" s="139"/>
      <c r="I33" s="139"/>
      <c r="J33" s="139"/>
      <c r="K33" s="139"/>
    </row>
    <row r="34" spans="2:11" x14ac:dyDescent="0.25">
      <c r="B34" s="139"/>
      <c r="C34" s="139"/>
      <c r="D34" s="139"/>
      <c r="E34" s="139"/>
      <c r="F34" s="139"/>
      <c r="G34" s="139"/>
      <c r="H34" s="139"/>
      <c r="I34" s="139"/>
      <c r="J34" s="139"/>
      <c r="K34" s="139"/>
    </row>
    <row r="35" spans="2:11" x14ac:dyDescent="0.25">
      <c r="B35" s="139"/>
      <c r="C35" s="139"/>
      <c r="D35" s="139"/>
      <c r="E35" s="139"/>
      <c r="F35" s="139"/>
      <c r="G35" s="139"/>
      <c r="H35" s="139"/>
      <c r="I35" s="139"/>
      <c r="J35" s="139"/>
      <c r="K35" s="139"/>
    </row>
    <row r="36" spans="2:11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</row>
    <row r="37" spans="2:11" x14ac:dyDescent="0.25"/>
    <row r="38" spans="2:11" x14ac:dyDescent="0.25">
      <c r="B38" s="139"/>
      <c r="C38" s="139"/>
      <c r="D38" s="139"/>
      <c r="E38" s="139"/>
      <c r="F38" s="139"/>
      <c r="G38" s="139"/>
      <c r="H38" s="139"/>
      <c r="I38" s="139"/>
      <c r="J38" s="139"/>
      <c r="K38" s="139"/>
    </row>
    <row r="39" spans="2:11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</row>
    <row r="40" spans="2:11" x14ac:dyDescent="0.25">
      <c r="B40" s="139"/>
      <c r="C40" s="139"/>
      <c r="D40" s="139"/>
      <c r="E40" s="139"/>
      <c r="F40" s="139"/>
      <c r="G40" s="139"/>
      <c r="H40" s="139"/>
      <c r="I40" s="139"/>
      <c r="J40" s="139"/>
      <c r="K40" s="139"/>
    </row>
  </sheetData>
  <mergeCells count="26">
    <mergeCell ref="B39:K39"/>
    <mergeCell ref="B40:K40"/>
    <mergeCell ref="B34:K34"/>
    <mergeCell ref="B35:K35"/>
    <mergeCell ref="B36:K36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13:K13"/>
    <mergeCell ref="B14:K14"/>
    <mergeCell ref="B15:K15"/>
    <mergeCell ref="B28:K28"/>
    <mergeCell ref="B17:K17"/>
    <mergeCell ref="B27:K27"/>
    <mergeCell ref="A1:K3"/>
    <mergeCell ref="B7:K7"/>
    <mergeCell ref="B8:K8"/>
    <mergeCell ref="B11:K11"/>
    <mergeCell ref="B12:K12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zoomScaleNormal="100" workbookViewId="0">
      <selection activeCell="E5" sqref="E5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ht="26.25" x14ac:dyDescent="0.4">
      <c r="B2" s="21" t="s">
        <v>43</v>
      </c>
    </row>
    <row r="3" spans="2:12" x14ac:dyDescent="0.25">
      <c r="B3" t="s">
        <v>147</v>
      </c>
    </row>
    <row r="4" spans="2:12" x14ac:dyDescent="0.25"/>
    <row r="5" spans="2:12" ht="23.25" x14ac:dyDescent="0.35">
      <c r="B5" s="20" t="s">
        <v>44</v>
      </c>
    </row>
    <row r="6" spans="2:12" x14ac:dyDescent="0.25"/>
    <row r="7" spans="2:12" x14ac:dyDescent="0.25"/>
    <row r="8" spans="2:12" x14ac:dyDescent="0.25">
      <c r="B8" s="71" t="s">
        <v>45</v>
      </c>
      <c r="C8" s="23">
        <f>SUM(C13:J13)</f>
        <v>0</v>
      </c>
    </row>
    <row r="9" spans="2:12" x14ac:dyDescent="0.25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25"/>
    <row r="11" spans="2:12" x14ac:dyDescent="0.25">
      <c r="C11" s="143" t="s">
        <v>72</v>
      </c>
      <c r="D11" s="141"/>
      <c r="E11" s="141"/>
      <c r="F11" s="141"/>
      <c r="G11" s="142"/>
      <c r="H11" s="140" t="s">
        <v>14</v>
      </c>
      <c r="I11" s="141"/>
      <c r="J11" s="142"/>
    </row>
    <row r="12" spans="2:12" x14ac:dyDescent="0.25">
      <c r="B12" s="71" t="s">
        <v>50</v>
      </c>
      <c r="C12" s="72" t="s">
        <v>46</v>
      </c>
      <c r="D12" s="73" t="s">
        <v>8</v>
      </c>
      <c r="E12" s="73" t="s">
        <v>9</v>
      </c>
      <c r="F12" s="73" t="s">
        <v>10</v>
      </c>
      <c r="G12" s="73" t="s">
        <v>11</v>
      </c>
      <c r="H12" s="74" t="s">
        <v>47</v>
      </c>
      <c r="I12" s="75" t="s">
        <v>48</v>
      </c>
      <c r="J12" s="76" t="s">
        <v>49</v>
      </c>
    </row>
    <row r="13" spans="2:12" x14ac:dyDescent="0.25">
      <c r="B13" s="71" t="s">
        <v>51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25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.75" thickBot="1" x14ac:dyDescent="0.3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25"/>
    <row r="17" spans="2:11" ht="23.25" x14ac:dyDescent="0.35">
      <c r="B17" s="20" t="s">
        <v>52</v>
      </c>
    </row>
    <row r="18" spans="2:11" x14ac:dyDescent="0.25"/>
    <row r="19" spans="2:11" x14ac:dyDescent="0.25">
      <c r="B19" s="71" t="s">
        <v>53</v>
      </c>
      <c r="C19" s="56">
        <v>2020</v>
      </c>
      <c r="D19" s="22"/>
    </row>
    <row r="20" spans="2:11" x14ac:dyDescent="0.25">
      <c r="B20" s="26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x14ac:dyDescent="0.25">
      <c r="B23" s="26" t="s">
        <v>56</v>
      </c>
    </row>
    <row r="24" spans="2:11" x14ac:dyDescent="0.25">
      <c r="C24" s="140" t="s">
        <v>59</v>
      </c>
      <c r="D24" s="141"/>
      <c r="E24" s="141"/>
      <c r="F24" s="141"/>
      <c r="G24" s="142"/>
      <c r="H24" s="140" t="s">
        <v>14</v>
      </c>
      <c r="I24" s="141"/>
      <c r="J24" s="142"/>
      <c r="K24" s="77" t="s">
        <v>13</v>
      </c>
    </row>
    <row r="25" spans="2:11" x14ac:dyDescent="0.25">
      <c r="B25" s="71" t="s">
        <v>57</v>
      </c>
      <c r="C25" s="72" t="s">
        <v>46</v>
      </c>
      <c r="D25" s="75" t="s">
        <v>8</v>
      </c>
      <c r="E25" s="75" t="s">
        <v>9</v>
      </c>
      <c r="F25" s="75" t="s">
        <v>10</v>
      </c>
      <c r="G25" s="76" t="s">
        <v>11</v>
      </c>
      <c r="H25" s="74" t="s">
        <v>47</v>
      </c>
      <c r="I25" s="75" t="s">
        <v>48</v>
      </c>
      <c r="J25" s="76" t="s">
        <v>49</v>
      </c>
      <c r="K25" s="78"/>
    </row>
    <row r="26" spans="2:11" x14ac:dyDescent="0.25">
      <c r="B26" s="71" t="s">
        <v>58</v>
      </c>
      <c r="C26" s="57"/>
      <c r="D26" s="58"/>
      <c r="E26" s="58"/>
      <c r="F26" s="58"/>
      <c r="G26" s="59"/>
      <c r="H26" s="57"/>
      <c r="I26" s="58"/>
      <c r="J26" s="59"/>
      <c r="K26" s="122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x14ac:dyDescent="0.25">
      <c r="B29" s="26" t="s">
        <v>61</v>
      </c>
      <c r="C29" s="4"/>
      <c r="D29" s="4"/>
      <c r="E29" s="4"/>
      <c r="F29" s="4"/>
      <c r="G29" s="4"/>
    </row>
    <row r="30" spans="2:11" ht="30" x14ac:dyDescent="0.25">
      <c r="C30" s="126" t="s">
        <v>62</v>
      </c>
      <c r="D30" s="150" t="s">
        <v>63</v>
      </c>
      <c r="E30" s="150"/>
      <c r="F30" s="4"/>
      <c r="G30" s="4"/>
    </row>
    <row r="31" spans="2:11" x14ac:dyDescent="0.25">
      <c r="C31" s="60">
        <v>25</v>
      </c>
      <c r="D31" s="144" t="s">
        <v>64</v>
      </c>
      <c r="E31" s="145"/>
      <c r="F31" s="4"/>
      <c r="G31" s="4"/>
    </row>
    <row r="32" spans="2:11" x14ac:dyDescent="0.25">
      <c r="C32" s="60">
        <v>50</v>
      </c>
      <c r="D32" s="146" t="s">
        <v>65</v>
      </c>
      <c r="E32" s="147"/>
      <c r="F32" s="4"/>
      <c r="G32" s="4"/>
    </row>
    <row r="33" spans="2:10" x14ac:dyDescent="0.25">
      <c r="C33" s="60">
        <v>75</v>
      </c>
      <c r="D33" s="146" t="s">
        <v>66</v>
      </c>
      <c r="E33" s="147"/>
      <c r="F33" s="4"/>
      <c r="G33" s="4"/>
    </row>
    <row r="34" spans="2:10" x14ac:dyDescent="0.25">
      <c r="C34" s="61">
        <v>100</v>
      </c>
      <c r="D34" s="148" t="s">
        <v>67</v>
      </c>
      <c r="E34" s="149"/>
      <c r="F34" s="4"/>
      <c r="G34" s="4"/>
    </row>
    <row r="35" spans="2:10" x14ac:dyDescent="0.25">
      <c r="C35" s="4"/>
      <c r="D35" s="4"/>
      <c r="E35" s="4"/>
      <c r="F35" s="4"/>
      <c r="G35" s="4"/>
    </row>
    <row r="36" spans="2:10" x14ac:dyDescent="0.25">
      <c r="B36" s="1" t="s">
        <v>68</v>
      </c>
      <c r="C36" s="4"/>
      <c r="D36" s="4"/>
      <c r="E36" s="4"/>
      <c r="F36" s="4"/>
      <c r="G36" s="4"/>
    </row>
    <row r="37" spans="2:10" x14ac:dyDescent="0.25">
      <c r="B37" s="26" t="s">
        <v>69</v>
      </c>
      <c r="C37" s="4"/>
      <c r="D37" s="4"/>
      <c r="E37" s="4"/>
      <c r="F37" s="4"/>
      <c r="G37" s="4"/>
    </row>
    <row r="38" spans="2:10" x14ac:dyDescent="0.25">
      <c r="C38" s="140" t="s">
        <v>59</v>
      </c>
      <c r="D38" s="141"/>
      <c r="E38" s="141"/>
      <c r="F38" s="141"/>
      <c r="G38" s="142"/>
      <c r="H38" s="140" t="s">
        <v>14</v>
      </c>
      <c r="I38" s="141"/>
      <c r="J38" s="142"/>
    </row>
    <row r="39" spans="2:10" x14ac:dyDescent="0.25">
      <c r="C39" s="72" t="s">
        <v>46</v>
      </c>
      <c r="D39" s="73" t="s">
        <v>8</v>
      </c>
      <c r="E39" s="73" t="s">
        <v>9</v>
      </c>
      <c r="F39" s="73" t="s">
        <v>10</v>
      </c>
      <c r="G39" s="73" t="s">
        <v>11</v>
      </c>
      <c r="H39" s="74" t="s">
        <v>47</v>
      </c>
      <c r="I39" s="75" t="s">
        <v>48</v>
      </c>
      <c r="J39" s="76" t="s">
        <v>49</v>
      </c>
    </row>
    <row r="40" spans="2:10" x14ac:dyDescent="0.25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25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25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25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25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25"/>
    <row r="46" spans="2:10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activeCell="G5" sqref="G4:G5"/>
    </sheetView>
  </sheetViews>
  <sheetFormatPr defaultColWidth="0" defaultRowHeight="15" zeroHeight="1" x14ac:dyDescent="0.25"/>
  <cols>
    <col min="1" max="1" width="6.42578125" customWidth="1"/>
    <col min="2" max="2" width="33.42578125" customWidth="1"/>
    <col min="3" max="4" width="10.7109375" customWidth="1"/>
    <col min="5" max="5" width="12.42578125" customWidth="1"/>
    <col min="6" max="7" width="10.7109375" customWidth="1"/>
    <col min="8" max="8" width="12.7109375" customWidth="1"/>
    <col min="9" max="9" width="10.7109375" customWidth="1"/>
    <col min="10" max="10" width="11.85546875" customWidth="1"/>
    <col min="11" max="11" width="10.7109375" style="5" customWidth="1"/>
    <col min="12" max="12" width="10.7109375" customWidth="1"/>
    <col min="13" max="13" width="13.140625" customWidth="1"/>
    <col min="14" max="16" width="10.7109375" customWidth="1"/>
    <col min="17" max="17" width="21" customWidth="1"/>
    <col min="18" max="19" width="9.140625" customWidth="1"/>
    <col min="20" max="16384" width="9.140625" hidden="1"/>
  </cols>
  <sheetData>
    <row r="1" spans="2:17" x14ac:dyDescent="0.25"/>
    <row r="2" spans="2:17" ht="26.25" x14ac:dyDescent="0.4">
      <c r="B2" s="21" t="s">
        <v>70</v>
      </c>
    </row>
    <row r="3" spans="2:17" x14ac:dyDescent="0.25">
      <c r="B3" t="s">
        <v>147</v>
      </c>
    </row>
    <row r="4" spans="2:17" x14ac:dyDescent="0.25"/>
    <row r="5" spans="2:17" ht="23.25" x14ac:dyDescent="0.35">
      <c r="B5" s="20" t="s">
        <v>44</v>
      </c>
    </row>
    <row r="6" spans="2:17" x14ac:dyDescent="0.25"/>
    <row r="7" spans="2:17" x14ac:dyDescent="0.25">
      <c r="K7"/>
    </row>
    <row r="8" spans="2:17" x14ac:dyDescent="0.25">
      <c r="B8" s="71" t="s">
        <v>45</v>
      </c>
      <c r="C8" s="23">
        <f>SUM(C13:M13)</f>
        <v>0</v>
      </c>
      <c r="K8"/>
    </row>
    <row r="9" spans="2:17" x14ac:dyDescent="0.25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25"/>
    <row r="11" spans="2:17" x14ac:dyDescent="0.25">
      <c r="E11" s="143" t="s">
        <v>72</v>
      </c>
      <c r="F11" s="141"/>
      <c r="G11" s="141"/>
      <c r="H11" s="141"/>
      <c r="I11" s="142"/>
      <c r="J11" s="140" t="s">
        <v>14</v>
      </c>
      <c r="K11" s="141"/>
      <c r="L11" s="141"/>
      <c r="M11" s="142"/>
    </row>
    <row r="12" spans="2:17" ht="30" x14ac:dyDescent="0.25">
      <c r="B12" s="71" t="s">
        <v>50</v>
      </c>
      <c r="C12" s="85" t="s">
        <v>17</v>
      </c>
      <c r="D12" s="85" t="s">
        <v>18</v>
      </c>
      <c r="E12" s="72" t="s">
        <v>46</v>
      </c>
      <c r="F12" s="85" t="s">
        <v>8</v>
      </c>
      <c r="G12" s="85" t="s">
        <v>9</v>
      </c>
      <c r="H12" s="85" t="s">
        <v>10</v>
      </c>
      <c r="I12" s="85" t="s">
        <v>11</v>
      </c>
      <c r="J12" s="125" t="s">
        <v>71</v>
      </c>
      <c r="K12" s="125" t="s">
        <v>47</v>
      </c>
      <c r="L12" s="125" t="s">
        <v>48</v>
      </c>
      <c r="M12" s="127" t="s">
        <v>49</v>
      </c>
    </row>
    <row r="13" spans="2:17" x14ac:dyDescent="0.25">
      <c r="B13" s="71" t="s">
        <v>51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25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25"/>
    <row r="17" spans="2:17" ht="23.25" x14ac:dyDescent="0.35">
      <c r="B17" s="20" t="s">
        <v>52</v>
      </c>
    </row>
    <row r="18" spans="2:17" x14ac:dyDescent="0.25"/>
    <row r="19" spans="2:17" x14ac:dyDescent="0.25">
      <c r="B19" s="71" t="s">
        <v>53</v>
      </c>
      <c r="C19" s="68">
        <v>2020</v>
      </c>
      <c r="D19" s="22"/>
    </row>
    <row r="20" spans="2:17" x14ac:dyDescent="0.25">
      <c r="B20" s="26" t="s">
        <v>54</v>
      </c>
      <c r="K20"/>
    </row>
    <row r="21" spans="2:17" x14ac:dyDescent="0.25">
      <c r="K21"/>
    </row>
    <row r="22" spans="2:17" ht="66.75" customHeight="1" x14ac:dyDescent="0.25">
      <c r="B22" s="71"/>
      <c r="C22" s="151" t="s">
        <v>73</v>
      </c>
      <c r="D22" s="151" t="s">
        <v>74</v>
      </c>
      <c r="E22" s="151" t="s">
        <v>75</v>
      </c>
      <c r="F22" s="154" t="s">
        <v>136</v>
      </c>
      <c r="G22" s="155"/>
      <c r="H22" s="154" t="s">
        <v>141</v>
      </c>
      <c r="I22" s="156"/>
      <c r="J22" s="156"/>
      <c r="K22" s="156"/>
      <c r="L22" s="156"/>
      <c r="M22" s="157"/>
      <c r="N22" s="154" t="s">
        <v>137</v>
      </c>
      <c r="O22" s="156"/>
      <c r="P22" s="157"/>
      <c r="Q22" s="151" t="str">
        <f>B8</f>
        <v>Emisiile totale GES  (tCO2e)</v>
      </c>
    </row>
    <row r="23" spans="2:17" ht="30" x14ac:dyDescent="0.25">
      <c r="B23" s="71" t="s">
        <v>140</v>
      </c>
      <c r="C23" s="152"/>
      <c r="D23" s="152"/>
      <c r="E23" s="153"/>
      <c r="F23" s="85" t="s">
        <v>17</v>
      </c>
      <c r="G23" s="85" t="s">
        <v>18</v>
      </c>
      <c r="H23" s="72" t="s">
        <v>46</v>
      </c>
      <c r="I23" s="121" t="s">
        <v>8</v>
      </c>
      <c r="J23" s="121" t="s">
        <v>9</v>
      </c>
      <c r="K23" s="121" t="s">
        <v>10</v>
      </c>
      <c r="L23" s="121" t="s">
        <v>11</v>
      </c>
      <c r="M23" s="125" t="s">
        <v>71</v>
      </c>
      <c r="N23" s="125" t="s">
        <v>47</v>
      </c>
      <c r="O23" s="125" t="s">
        <v>48</v>
      </c>
      <c r="P23" s="127" t="s">
        <v>49</v>
      </c>
      <c r="Q23" s="152"/>
    </row>
    <row r="24" spans="2:17" x14ac:dyDescent="0.25">
      <c r="B24" s="69"/>
      <c r="C24" s="70"/>
      <c r="D24" s="70"/>
      <c r="E24" s="124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25">
      <c r="B25" s="69"/>
      <c r="C25" s="70"/>
      <c r="D25" s="70"/>
      <c r="E25" s="124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25">
      <c r="B26" s="69"/>
      <c r="C26" s="70"/>
      <c r="D26" s="70"/>
      <c r="E26" s="124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25">
      <c r="B27" s="69"/>
      <c r="C27" s="70"/>
      <c r="D27" s="70"/>
      <c r="E27" s="124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25">
      <c r="B28" s="69"/>
      <c r="C28" s="70"/>
      <c r="D28" s="70"/>
      <c r="E28" s="124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25">
      <c r="B29" s="69"/>
      <c r="C29" s="70"/>
      <c r="D29" s="70"/>
      <c r="E29" s="124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25">
      <c r="B30" s="69"/>
      <c r="C30" s="70"/>
      <c r="D30" s="70"/>
      <c r="E30" s="124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25">
      <c r="B31" s="69"/>
      <c r="C31" s="70"/>
      <c r="D31" s="70"/>
      <c r="E31" s="124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25">
      <c r="B32" s="69"/>
      <c r="C32" s="70"/>
      <c r="D32" s="70"/>
      <c r="E32" s="124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25">
      <c r="B33" s="69"/>
      <c r="C33" s="70"/>
      <c r="D33" s="70"/>
      <c r="E33" s="124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25">
      <c r="B34" s="69"/>
      <c r="C34" s="70"/>
      <c r="D34" s="70"/>
      <c r="E34" s="124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25">
      <c r="B35" s="69"/>
      <c r="C35" s="70"/>
      <c r="D35" s="70"/>
      <c r="E35" s="124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25">
      <c r="B36" s="69"/>
      <c r="C36" s="70"/>
      <c r="D36" s="70"/>
      <c r="E36" s="124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25">
      <c r="B37" s="69"/>
      <c r="C37" s="70"/>
      <c r="D37" s="70"/>
      <c r="E37" s="124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25">
      <c r="B38" s="69"/>
      <c r="C38" s="70"/>
      <c r="D38" s="70"/>
      <c r="E38" s="124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25">
      <c r="B39" s="69"/>
      <c r="C39" s="70"/>
      <c r="D39" s="70"/>
      <c r="E39" s="124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25">
      <c r="B40" s="69"/>
      <c r="C40" s="70"/>
      <c r="D40" s="70"/>
      <c r="E40" s="124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25">
      <c r="B41" s="69"/>
      <c r="C41" s="70"/>
      <c r="D41" s="70"/>
      <c r="E41" s="124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25">
      <c r="B42" s="69"/>
      <c r="C42" s="70"/>
      <c r="D42" s="70"/>
      <c r="E42" s="124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25">
      <c r="B43" s="69"/>
      <c r="C43" s="70"/>
      <c r="D43" s="70"/>
      <c r="E43" s="124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25">
      <c r="B44" s="69"/>
      <c r="C44" s="70"/>
      <c r="D44" s="70"/>
      <c r="E44" s="124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25">
      <c r="B45" s="69"/>
      <c r="C45" s="70"/>
      <c r="D45" s="70"/>
      <c r="E45" s="124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25">
      <c r="B46" s="69"/>
      <c r="C46" s="70"/>
      <c r="D46" s="70"/>
      <c r="E46" s="124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25">
      <c r="B47" s="69"/>
      <c r="C47" s="70"/>
      <c r="D47" s="70"/>
      <c r="E47" s="124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25">
      <c r="B48" s="69"/>
      <c r="C48" s="70"/>
      <c r="D48" s="70"/>
      <c r="E48" s="124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25">
      <c r="B49" s="69"/>
      <c r="C49" s="70"/>
      <c r="D49" s="70"/>
      <c r="E49" s="124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25">
      <c r="B50" s="69"/>
      <c r="C50" s="70"/>
      <c r="D50" s="70"/>
      <c r="E50" s="124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25">
      <c r="B51" s="69"/>
      <c r="C51" s="70"/>
      <c r="D51" s="70"/>
      <c r="E51" s="124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25">
      <c r="B52" s="69"/>
      <c r="C52" s="70"/>
      <c r="D52" s="70"/>
      <c r="E52" s="124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25">
      <c r="B53" s="69"/>
      <c r="C53" s="70"/>
      <c r="D53" s="70"/>
      <c r="E53" s="124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25">
      <c r="B54" s="69"/>
      <c r="C54" s="70"/>
      <c r="D54" s="70"/>
      <c r="E54" s="124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25">
      <c r="B55" s="69"/>
      <c r="C55" s="70"/>
      <c r="D55" s="70"/>
      <c r="E55" s="124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25">
      <c r="B56" s="69"/>
      <c r="C56" s="70"/>
      <c r="D56" s="70"/>
      <c r="E56" s="124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25">
      <c r="B57" s="69"/>
      <c r="C57" s="70"/>
      <c r="D57" s="70"/>
      <c r="E57" s="124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25">
      <c r="B58" s="69"/>
      <c r="C58" s="70"/>
      <c r="D58" s="70"/>
      <c r="E58" s="124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25">
      <c r="B59" s="69"/>
      <c r="C59" s="70"/>
      <c r="D59" s="70"/>
      <c r="E59" s="124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25">
      <c r="B60" s="69"/>
      <c r="C60" s="70"/>
      <c r="D60" s="70"/>
      <c r="E60" s="124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25">
      <c r="B61" s="69"/>
      <c r="C61" s="70"/>
      <c r="D61" s="70"/>
      <c r="E61" s="124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25">
      <c r="B62" s="69"/>
      <c r="C62" s="70"/>
      <c r="D62" s="70"/>
      <c r="E62" s="124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25">
      <c r="B63" s="69"/>
      <c r="C63" s="70"/>
      <c r="D63" s="70"/>
      <c r="E63" s="124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25">
      <c r="B64" s="69"/>
      <c r="C64" s="70"/>
      <c r="D64" s="70"/>
      <c r="E64" s="124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25">
      <c r="B65" s="69"/>
      <c r="C65" s="70"/>
      <c r="D65" s="70"/>
      <c r="E65" s="124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25">
      <c r="B66" s="69"/>
      <c r="C66" s="70"/>
      <c r="D66" s="70"/>
      <c r="E66" s="124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25">
      <c r="B67" s="69"/>
      <c r="C67" s="70"/>
      <c r="D67" s="70"/>
      <c r="E67" s="124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25">
      <c r="B68" s="69"/>
      <c r="C68" s="70"/>
      <c r="D68" s="70"/>
      <c r="E68" s="124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25">
      <c r="B69" s="69"/>
      <c r="C69" s="70"/>
      <c r="D69" s="70"/>
      <c r="E69" s="124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25">
      <c r="B70" s="69"/>
      <c r="C70" s="70"/>
      <c r="D70" s="70"/>
      <c r="E70" s="124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25">
      <c r="B71" s="69"/>
      <c r="C71" s="70"/>
      <c r="D71" s="70"/>
      <c r="E71" s="124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25">
      <c r="B72" s="69"/>
      <c r="C72" s="70"/>
      <c r="D72" s="70"/>
      <c r="E72" s="124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25">
      <c r="B73" s="69"/>
      <c r="C73" s="70"/>
      <c r="D73" s="70"/>
      <c r="E73" s="124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25">
      <c r="B74" s="69"/>
      <c r="C74" s="70"/>
      <c r="D74" s="70"/>
      <c r="E74" s="124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25">
      <c r="B75" s="69"/>
      <c r="C75" s="70"/>
      <c r="D75" s="70"/>
      <c r="E75" s="124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25">
      <c r="B76" s="69"/>
      <c r="C76" s="70"/>
      <c r="D76" s="70"/>
      <c r="E76" s="124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25">
      <c r="B77" s="69"/>
      <c r="C77" s="70"/>
      <c r="D77" s="70"/>
      <c r="E77" s="124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25">
      <c r="B78" s="69"/>
      <c r="C78" s="70"/>
      <c r="D78" s="70"/>
      <c r="E78" s="124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25">
      <c r="B79" s="69"/>
      <c r="C79" s="70"/>
      <c r="D79" s="70"/>
      <c r="E79" s="124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25">
      <c r="B80" s="69"/>
      <c r="C80" s="70"/>
      <c r="D80" s="70"/>
      <c r="E80" s="124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25">
      <c r="B81" s="69"/>
      <c r="C81" s="70"/>
      <c r="D81" s="70"/>
      <c r="E81" s="124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25">
      <c r="B82" s="69"/>
      <c r="C82" s="70"/>
      <c r="D82" s="70"/>
      <c r="E82" s="124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25">
      <c r="B83" s="69"/>
      <c r="C83" s="70"/>
      <c r="D83" s="70"/>
      <c r="E83" s="124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25">
      <c r="B84" s="69"/>
      <c r="C84" s="70"/>
      <c r="D84" s="70"/>
      <c r="E84" s="124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25">
      <c r="B85" s="69"/>
      <c r="C85" s="70"/>
      <c r="D85" s="70"/>
      <c r="E85" s="124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25">
      <c r="B86" s="69"/>
      <c r="C86" s="70"/>
      <c r="D86" s="70"/>
      <c r="E86" s="124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25">
      <c r="B87" s="69"/>
      <c r="C87" s="70"/>
      <c r="D87" s="70"/>
      <c r="E87" s="124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25">
      <c r="B88" s="69"/>
      <c r="C88" s="70"/>
      <c r="D88" s="70"/>
      <c r="E88" s="124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25">
      <c r="B89" s="69"/>
      <c r="C89" s="70"/>
      <c r="D89" s="70"/>
      <c r="E89" s="124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25">
      <c r="B90" s="69"/>
      <c r="C90" s="70"/>
      <c r="D90" s="70"/>
      <c r="E90" s="124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25">
      <c r="B91" s="69"/>
      <c r="C91" s="70"/>
      <c r="D91" s="70"/>
      <c r="E91" s="124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25">
      <c r="B92" s="69"/>
      <c r="C92" s="70"/>
      <c r="D92" s="70"/>
      <c r="E92" s="124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25">
      <c r="B93" s="69"/>
      <c r="C93" s="70"/>
      <c r="D93" s="70"/>
      <c r="E93" s="124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25">
      <c r="B94" s="69"/>
      <c r="C94" s="70"/>
      <c r="D94" s="70"/>
      <c r="E94" s="124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25">
      <c r="B95" s="69"/>
      <c r="C95" s="70"/>
      <c r="D95" s="70"/>
      <c r="E95" s="124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25">
      <c r="B96" s="69"/>
      <c r="C96" s="70"/>
      <c r="D96" s="70"/>
      <c r="E96" s="124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25">
      <c r="B97" s="69"/>
      <c r="C97" s="70"/>
      <c r="D97" s="70"/>
      <c r="E97" s="124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25">
      <c r="B98" s="69"/>
      <c r="C98" s="70"/>
      <c r="D98" s="70"/>
      <c r="E98" s="124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25">
      <c r="B99" s="69"/>
      <c r="C99" s="70"/>
      <c r="D99" s="70"/>
      <c r="E99" s="124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25">
      <c r="B100" s="69"/>
      <c r="C100" s="70"/>
      <c r="D100" s="70"/>
      <c r="E100" s="124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25">
      <c r="B101" s="69"/>
      <c r="C101" s="70"/>
      <c r="D101" s="70"/>
      <c r="E101" s="124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25">
      <c r="B102" s="69"/>
      <c r="C102" s="70"/>
      <c r="D102" s="70"/>
      <c r="E102" s="124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25">
      <c r="B103" s="69"/>
      <c r="C103" s="70"/>
      <c r="D103" s="70"/>
      <c r="E103" s="124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25">
      <c r="B104" s="69"/>
      <c r="C104" s="70"/>
      <c r="D104" s="70"/>
      <c r="E104" s="124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25">
      <c r="B105" s="69"/>
      <c r="C105" s="70"/>
      <c r="D105" s="70"/>
      <c r="E105" s="124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25">
      <c r="B106" s="69"/>
      <c r="C106" s="70"/>
      <c r="D106" s="70"/>
      <c r="E106" s="124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25">
      <c r="B107" s="69"/>
      <c r="C107" s="70"/>
      <c r="D107" s="70"/>
      <c r="E107" s="124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25">
      <c r="B108" s="69"/>
      <c r="C108" s="70"/>
      <c r="D108" s="70"/>
      <c r="E108" s="124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25">
      <c r="B109" s="69"/>
      <c r="C109" s="70"/>
      <c r="D109" s="70"/>
      <c r="E109" s="124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25">
      <c r="B110" s="69"/>
      <c r="C110" s="70"/>
      <c r="D110" s="70"/>
      <c r="E110" s="124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25">
      <c r="B111" s="69"/>
      <c r="C111" s="70"/>
      <c r="D111" s="70"/>
      <c r="E111" s="124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25">
      <c r="B112" s="69"/>
      <c r="C112" s="70"/>
      <c r="D112" s="70"/>
      <c r="E112" s="124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25">
      <c r="B113" s="69"/>
      <c r="C113" s="70"/>
      <c r="D113" s="70"/>
      <c r="E113" s="124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25">
      <c r="B114" s="69"/>
      <c r="C114" s="70"/>
      <c r="D114" s="70"/>
      <c r="E114" s="124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25">
      <c r="B115" s="69"/>
      <c r="C115" s="70"/>
      <c r="D115" s="70"/>
      <c r="E115" s="124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25">
      <c r="B116" s="69"/>
      <c r="C116" s="70"/>
      <c r="D116" s="70"/>
      <c r="E116" s="124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25">
      <c r="B117" s="69"/>
      <c r="C117" s="70"/>
      <c r="D117" s="70"/>
      <c r="E117" s="124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25">
      <c r="B118" s="69"/>
      <c r="C118" s="70"/>
      <c r="D118" s="70"/>
      <c r="E118" s="124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25">
      <c r="B119" s="69"/>
      <c r="C119" s="70"/>
      <c r="D119" s="70"/>
      <c r="E119" s="124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25">
      <c r="B120" s="69"/>
      <c r="C120" s="70"/>
      <c r="D120" s="70"/>
      <c r="E120" s="124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25">
      <c r="B121" s="69"/>
      <c r="C121" s="70"/>
      <c r="D121" s="70"/>
      <c r="E121" s="124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25">
      <c r="B122" s="69"/>
      <c r="C122" s="70"/>
      <c r="D122" s="70"/>
      <c r="E122" s="124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25">
      <c r="B123" s="69"/>
      <c r="C123" s="70"/>
      <c r="D123" s="70"/>
      <c r="E123" s="124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5" priority="29">
      <formula>SUM($H24:$M24)&gt;0</formula>
    </cfRule>
    <cfRule type="expression" dxfId="4" priority="30">
      <formula>SUM($F24:$M24)=0</formula>
    </cfRule>
  </conditionalFormatting>
  <conditionalFormatting sqref="H24:M24">
    <cfRule type="expression" dxfId="3" priority="23">
      <formula>SUM($F24:$G24)&gt;0</formula>
    </cfRule>
    <cfRule type="expression" dxfId="2" priority="24">
      <formula>SUM($F24:$P24)=0</formula>
    </cfRule>
  </conditionalFormatting>
  <conditionalFormatting sqref="H25:M123">
    <cfRule type="expression" dxfId="1" priority="25">
      <formula>SUM($F25:$G25)&gt;0</formula>
    </cfRule>
    <cfRule type="expression" dxfId="0" priority="26">
      <formula>SUM($F25:$P25)=0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activeCell="F16" sqref="F16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3"/>
      <c r="F1" s="13"/>
      <c r="G1" s="13"/>
      <c r="H1" s="13"/>
      <c r="I1" s="13"/>
    </row>
    <row r="2" spans="2:12" ht="26.25" x14ac:dyDescent="0.4">
      <c r="B2" s="21" t="s">
        <v>76</v>
      </c>
      <c r="E2" s="13"/>
      <c r="F2" s="13"/>
      <c r="G2" s="13"/>
      <c r="H2" s="13"/>
      <c r="I2" s="13"/>
    </row>
    <row r="3" spans="2:12" x14ac:dyDescent="0.25">
      <c r="B3" t="s">
        <v>147</v>
      </c>
      <c r="E3" s="13"/>
      <c r="F3" s="13"/>
      <c r="G3" s="13"/>
      <c r="H3" s="13"/>
      <c r="I3" s="13"/>
    </row>
    <row r="4" spans="2:12" x14ac:dyDescent="0.25">
      <c r="E4" s="13"/>
      <c r="F4" s="13"/>
      <c r="G4" s="13"/>
      <c r="H4" s="13"/>
      <c r="I4" s="13"/>
    </row>
    <row r="5" spans="2:12" x14ac:dyDescent="0.25">
      <c r="B5" s="111" t="s">
        <v>77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25">
      <c r="E6" s="13"/>
      <c r="F6" s="13"/>
      <c r="G6" s="13"/>
      <c r="H6" s="13"/>
      <c r="I6" s="13"/>
    </row>
    <row r="7" spans="2:12" x14ac:dyDescent="0.25">
      <c r="B7" s="101"/>
      <c r="C7" s="86"/>
      <c r="D7" s="87"/>
      <c r="E7" s="88" t="s">
        <v>78</v>
      </c>
      <c r="F7" s="88" t="s">
        <v>79</v>
      </c>
      <c r="G7" s="88" t="s">
        <v>80</v>
      </c>
      <c r="H7" s="88" t="s">
        <v>81</v>
      </c>
      <c r="I7" s="88" t="s">
        <v>9</v>
      </c>
      <c r="J7" s="88" t="s">
        <v>10</v>
      </c>
      <c r="K7" s="89" t="s">
        <v>11</v>
      </c>
      <c r="L7" s="28"/>
    </row>
    <row r="8" spans="2:12" x14ac:dyDescent="0.25">
      <c r="B8" s="100" t="str">
        <f>'Metoda Agregata'!D31</f>
        <v>Urbană</v>
      </c>
      <c r="C8" s="90" t="str">
        <f>'Metoda Agregata'!C31&amp;" km/h"</f>
        <v>25 km/h</v>
      </c>
      <c r="D8" s="91" t="s">
        <v>12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8" x14ac:dyDescent="0.35">
      <c r="B9" s="94" t="str">
        <f>"kg Emisii ("&amp;'Metoda Agregata'!$C$19&amp;")"</f>
        <v>kg Emisii (2020)</v>
      </c>
      <c r="C9" s="95"/>
      <c r="D9" s="96" t="s">
        <v>0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8" x14ac:dyDescent="0.35">
      <c r="B10" s="94"/>
      <c r="C10" s="95"/>
      <c r="D10" s="96" t="s">
        <v>1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8" x14ac:dyDescent="0.35">
      <c r="B11" s="94"/>
      <c r="C11" s="95"/>
      <c r="D11" s="96" t="s">
        <v>2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8" x14ac:dyDescent="0.35">
      <c r="B12" s="97"/>
      <c r="C12" s="98"/>
      <c r="D12" s="99" t="s">
        <v>82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25">
      <c r="E13" s="28"/>
      <c r="F13" s="28"/>
      <c r="G13" s="28"/>
      <c r="H13" s="28"/>
      <c r="I13" s="28"/>
      <c r="J13" s="28"/>
      <c r="K13" s="28"/>
      <c r="L13" s="28"/>
    </row>
    <row r="14" spans="2:12" x14ac:dyDescent="0.25">
      <c r="B14" s="101"/>
      <c r="C14" s="86"/>
      <c r="D14" s="87"/>
      <c r="E14" s="88" t="s">
        <v>78</v>
      </c>
      <c r="F14" s="88" t="s">
        <v>79</v>
      </c>
      <c r="G14" s="88" t="s">
        <v>80</v>
      </c>
      <c r="H14" s="88" t="s">
        <v>81</v>
      </c>
      <c r="I14" s="88" t="s">
        <v>9</v>
      </c>
      <c r="J14" s="88" t="s">
        <v>10</v>
      </c>
      <c r="K14" s="89" t="s">
        <v>11</v>
      </c>
      <c r="L14" s="28"/>
    </row>
    <row r="15" spans="2:12" x14ac:dyDescent="0.25">
      <c r="B15" s="100" t="str">
        <f>'Metoda Agregata'!D32</f>
        <v>Suburbană</v>
      </c>
      <c r="C15" s="90" t="str">
        <f>'Metoda Agregata'!C32&amp;" km/h"</f>
        <v>50 km/h</v>
      </c>
      <c r="D15" s="91" t="s">
        <v>12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8" x14ac:dyDescent="0.35">
      <c r="B16" s="94" t="str">
        <f>"kg Emisii ("&amp;'Metoda Agregata'!$C$19&amp;")"</f>
        <v>kg Emisii (2020)</v>
      </c>
      <c r="C16" s="95"/>
      <c r="D16" s="96" t="s">
        <v>0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8" x14ac:dyDescent="0.35">
      <c r="B17" s="94"/>
      <c r="C17" s="95"/>
      <c r="D17" s="96" t="s">
        <v>1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8" x14ac:dyDescent="0.35">
      <c r="B18" s="94"/>
      <c r="C18" s="95"/>
      <c r="D18" s="96" t="s">
        <v>2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8" x14ac:dyDescent="0.35">
      <c r="B19" s="97"/>
      <c r="C19" s="98"/>
      <c r="D19" s="99" t="s">
        <v>82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25">
      <c r="E20" s="28"/>
      <c r="F20" s="28"/>
      <c r="G20" s="28"/>
      <c r="H20" s="28"/>
      <c r="I20" s="28"/>
      <c r="J20" s="28"/>
      <c r="K20" s="28"/>
      <c r="L20" s="28"/>
    </row>
    <row r="21" spans="2:12" x14ac:dyDescent="0.25">
      <c r="B21" s="101"/>
      <c r="C21" s="86"/>
      <c r="D21" s="87"/>
      <c r="E21" s="88" t="s">
        <v>78</v>
      </c>
      <c r="F21" s="88" t="s">
        <v>79</v>
      </c>
      <c r="G21" s="88" t="s">
        <v>80</v>
      </c>
      <c r="H21" s="88" t="s">
        <v>81</v>
      </c>
      <c r="I21" s="88" t="s">
        <v>9</v>
      </c>
      <c r="J21" s="88" t="s">
        <v>10</v>
      </c>
      <c r="K21" s="89" t="s">
        <v>11</v>
      </c>
      <c r="L21" s="28"/>
    </row>
    <row r="22" spans="2:12" x14ac:dyDescent="0.25">
      <c r="B22" s="100" t="str">
        <f>'Metoda Agregata'!D33</f>
        <v>Rurală</v>
      </c>
      <c r="C22" s="90" t="str">
        <f>'Metoda Agregata'!C33&amp;" km/h"</f>
        <v>75 km/h</v>
      </c>
      <c r="D22" s="91" t="s">
        <v>12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8" x14ac:dyDescent="0.35">
      <c r="B23" s="94" t="str">
        <f>"kg Emisii ("&amp;'Metoda Agregata'!$C$19&amp;")"</f>
        <v>kg Emisii (2020)</v>
      </c>
      <c r="C23" s="95"/>
      <c r="D23" s="95" t="s">
        <v>0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8" x14ac:dyDescent="0.35">
      <c r="B24" s="94"/>
      <c r="C24" s="95"/>
      <c r="D24" s="95" t="s">
        <v>1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8" x14ac:dyDescent="0.35">
      <c r="B25" s="94"/>
      <c r="C25" s="95"/>
      <c r="D25" s="95" t="s">
        <v>2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8" x14ac:dyDescent="0.35">
      <c r="B26" s="97"/>
      <c r="C26" s="98"/>
      <c r="D26" s="98" t="s">
        <v>82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25">
      <c r="E27" s="28"/>
      <c r="F27" s="28"/>
      <c r="G27" s="28"/>
      <c r="H27" s="28"/>
      <c r="I27" s="28"/>
      <c r="J27" s="28"/>
      <c r="K27" s="28"/>
      <c r="L27" s="28"/>
    </row>
    <row r="28" spans="2:12" x14ac:dyDescent="0.25">
      <c r="B28" s="101"/>
      <c r="C28" s="86"/>
      <c r="D28" s="87"/>
      <c r="E28" s="88" t="s">
        <v>78</v>
      </c>
      <c r="F28" s="88" t="s">
        <v>79</v>
      </c>
      <c r="G28" s="88" t="s">
        <v>80</v>
      </c>
      <c r="H28" s="88" t="s">
        <v>81</v>
      </c>
      <c r="I28" s="88" t="s">
        <v>9</v>
      </c>
      <c r="J28" s="88" t="s">
        <v>10</v>
      </c>
      <c r="K28" s="89" t="s">
        <v>11</v>
      </c>
      <c r="L28" s="28"/>
    </row>
    <row r="29" spans="2:12" x14ac:dyDescent="0.25">
      <c r="B29" s="100" t="str">
        <f>'Metoda Agregata'!D34</f>
        <v>Autostradă</v>
      </c>
      <c r="C29" s="90" t="str">
        <f>'Metoda Agregata'!C34&amp;" km/h"</f>
        <v>100 km/h</v>
      </c>
      <c r="D29" s="91" t="s">
        <v>12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8" x14ac:dyDescent="0.35">
      <c r="B30" s="94" t="str">
        <f>"Emisii ("&amp;'Metoda Agregata'!$C$19&amp;")"</f>
        <v>Emisii (2020)</v>
      </c>
      <c r="C30" s="95"/>
      <c r="D30" s="95" t="s">
        <v>0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8" x14ac:dyDescent="0.35">
      <c r="B31" s="94"/>
      <c r="C31" s="95"/>
      <c r="D31" s="95" t="s">
        <v>1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8" x14ac:dyDescent="0.35">
      <c r="B32" s="94"/>
      <c r="C32" s="95"/>
      <c r="D32" s="95" t="s">
        <v>2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8" x14ac:dyDescent="0.35">
      <c r="B33" s="97"/>
      <c r="C33" s="98"/>
      <c r="D33" s="98" t="s">
        <v>82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25">
      <c r="E34" s="28"/>
      <c r="F34" s="28"/>
      <c r="G34" s="28"/>
      <c r="H34" s="28"/>
      <c r="I34" s="28"/>
      <c r="J34" s="28"/>
      <c r="K34" s="28"/>
      <c r="L34" s="28"/>
    </row>
    <row r="35" spans="2:12" x14ac:dyDescent="0.25">
      <c r="E35" s="28"/>
      <c r="F35" s="28"/>
      <c r="G35" s="28"/>
      <c r="H35" s="28"/>
      <c r="I35" s="28"/>
      <c r="J35" s="28"/>
      <c r="K35" s="28"/>
      <c r="L35" s="28"/>
    </row>
    <row r="36" spans="2:12" x14ac:dyDescent="0.25">
      <c r="B36" s="101"/>
      <c r="C36" s="86"/>
      <c r="D36" s="87"/>
      <c r="E36" s="88" t="s">
        <v>78</v>
      </c>
      <c r="F36" s="88" t="s">
        <v>79</v>
      </c>
      <c r="G36" s="88" t="s">
        <v>80</v>
      </c>
      <c r="H36" s="88" t="s">
        <v>81</v>
      </c>
      <c r="I36" s="88" t="s">
        <v>9</v>
      </c>
      <c r="J36" s="88" t="s">
        <v>10</v>
      </c>
      <c r="K36" s="89" t="s">
        <v>11</v>
      </c>
      <c r="L36" s="103" t="s">
        <v>13</v>
      </c>
    </row>
    <row r="37" spans="2:12" x14ac:dyDescent="0.25">
      <c r="B37" s="100" t="s">
        <v>13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8" x14ac:dyDescent="0.35">
      <c r="B38" s="94" t="str">
        <f>"Emissions ("&amp;'Metoda Agregata'!$C$19&amp;")"</f>
        <v>Emissions (2020)</v>
      </c>
      <c r="C38" s="95"/>
      <c r="D38" s="95" t="s">
        <v>0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8" x14ac:dyDescent="0.35">
      <c r="B39" s="94"/>
      <c r="C39" s="95"/>
      <c r="D39" s="95" t="s">
        <v>1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8" x14ac:dyDescent="0.35">
      <c r="B40" s="94"/>
      <c r="C40" s="95"/>
      <c r="D40" s="95" t="s">
        <v>2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8" x14ac:dyDescent="0.35">
      <c r="B41" s="97" t="s">
        <v>84</v>
      </c>
      <c r="C41" s="98"/>
      <c r="D41" s="98" t="s">
        <v>83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1" t="s">
        <v>85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6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6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x14ac:dyDescent="0.25">
      <c r="E50"/>
      <c r="F50"/>
      <c r="G50"/>
      <c r="H50"/>
    </row>
    <row r="51" spans="2:10" x14ac:dyDescent="0.25">
      <c r="B51" s="104" t="s">
        <v>13</v>
      </c>
      <c r="C51" s="105"/>
      <c r="D51" s="105"/>
      <c r="E51" s="125" t="s">
        <v>47</v>
      </c>
      <c r="F51" s="125" t="s">
        <v>48</v>
      </c>
      <c r="G51" s="127" t="s">
        <v>49</v>
      </c>
      <c r="H51" s="106" t="s">
        <v>13</v>
      </c>
    </row>
    <row r="52" spans="2:10" x14ac:dyDescent="0.25">
      <c r="B52" s="94"/>
      <c r="C52" s="95"/>
      <c r="D52" s="95" t="s">
        <v>20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25">
      <c r="B53" s="94"/>
      <c r="C53" s="95"/>
      <c r="D53" s="95" t="s">
        <v>16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25">
      <c r="B54" s="97" t="str">
        <f>"Emisii ("&amp;'Metoda Agregata'!$C$19&amp;")"</f>
        <v>Emisii (2020)</v>
      </c>
      <c r="C54" s="98"/>
      <c r="D54" s="98" t="s">
        <v>26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zoomScaleNormal="100" workbookViewId="0">
      <selection activeCell="I8" sqref="I8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ht="26.25" x14ac:dyDescent="0.4">
      <c r="B2" s="21" t="s">
        <v>86</v>
      </c>
    </row>
    <row r="3" spans="2:45" x14ac:dyDescent="0.25">
      <c r="B3" t="s">
        <v>147</v>
      </c>
    </row>
    <row r="4" spans="2:45" x14ac:dyDescent="0.25"/>
    <row r="5" spans="2:45" x14ac:dyDescent="0.25">
      <c r="B5" s="111" t="s">
        <v>87</v>
      </c>
      <c r="C5" s="111"/>
      <c r="D5" s="111"/>
      <c r="E5" s="111"/>
      <c r="F5" s="111"/>
      <c r="G5" s="111" t="s">
        <v>25</v>
      </c>
      <c r="H5" s="111"/>
      <c r="I5" s="111"/>
      <c r="J5" s="111"/>
      <c r="K5" s="111"/>
      <c r="L5" s="111"/>
      <c r="M5" s="111"/>
      <c r="N5" s="111"/>
      <c r="P5" s="111" t="s">
        <v>91</v>
      </c>
      <c r="Q5" s="111"/>
      <c r="R5" s="111"/>
      <c r="S5" s="111"/>
      <c r="T5" s="111" t="s">
        <v>90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100</v>
      </c>
      <c r="AF5" s="111"/>
      <c r="AG5" s="111"/>
      <c r="AH5" s="111" t="s">
        <v>23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25">
      <c r="B6" s="26" t="s">
        <v>88</v>
      </c>
      <c r="P6" s="26" t="s">
        <v>92</v>
      </c>
      <c r="AE6" s="26" t="s">
        <v>101</v>
      </c>
    </row>
    <row r="7" spans="2:45" x14ac:dyDescent="0.25"/>
    <row r="8" spans="2:45" x14ac:dyDescent="0.25">
      <c r="AE8" s="1" t="s">
        <v>99</v>
      </c>
    </row>
    <row r="9" spans="2:45" x14ac:dyDescent="0.25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25"/>
    <row r="11" spans="2:45" ht="30" x14ac:dyDescent="0.25">
      <c r="B11" s="104" t="s">
        <v>89</v>
      </c>
      <c r="C11" s="105"/>
      <c r="D11" s="107" t="s">
        <v>17</v>
      </c>
      <c r="E11" s="108" t="s">
        <v>18</v>
      </c>
      <c r="F11" s="108" t="s">
        <v>19</v>
      </c>
      <c r="G11" s="72" t="s">
        <v>46</v>
      </c>
      <c r="H11" s="108" t="s">
        <v>8</v>
      </c>
      <c r="I11" s="108" t="s">
        <v>9</v>
      </c>
      <c r="J11" s="108" t="s">
        <v>10</v>
      </c>
      <c r="K11" s="109" t="s">
        <v>11</v>
      </c>
      <c r="L11" s="125" t="s">
        <v>47</v>
      </c>
      <c r="M11" s="125" t="s">
        <v>48</v>
      </c>
      <c r="N11" s="127" t="s">
        <v>49</v>
      </c>
      <c r="O11" s="1"/>
      <c r="P11" s="104" t="s">
        <v>93</v>
      </c>
      <c r="Q11" s="105" t="s">
        <v>94</v>
      </c>
      <c r="R11" s="107" t="s">
        <v>18</v>
      </c>
      <c r="S11" s="108" t="s">
        <v>19</v>
      </c>
      <c r="T11" s="128" t="s">
        <v>95</v>
      </c>
      <c r="U11" s="128" t="s">
        <v>96</v>
      </c>
      <c r="V11" s="128" t="s">
        <v>97</v>
      </c>
      <c r="W11" s="128" t="s">
        <v>98</v>
      </c>
      <c r="X11" s="108" t="s">
        <v>9</v>
      </c>
      <c r="Y11" s="109" t="s">
        <v>10</v>
      </c>
      <c r="Z11" s="104" t="s">
        <v>11</v>
      </c>
      <c r="AA11" s="129" t="s">
        <v>47</v>
      </c>
      <c r="AB11" s="130" t="s">
        <v>48</v>
      </c>
      <c r="AC11" s="131" t="s">
        <v>49</v>
      </c>
      <c r="AD11" s="1"/>
      <c r="AE11" s="104" t="s">
        <v>93</v>
      </c>
      <c r="AF11" s="105" t="s">
        <v>94</v>
      </c>
      <c r="AG11" s="107" t="s">
        <v>18</v>
      </c>
      <c r="AH11" s="108" t="s">
        <v>19</v>
      </c>
      <c r="AI11" s="128" t="s">
        <v>95</v>
      </c>
      <c r="AJ11" s="128" t="s">
        <v>96</v>
      </c>
      <c r="AK11" s="128" t="s">
        <v>97</v>
      </c>
      <c r="AL11" s="128" t="s">
        <v>98</v>
      </c>
      <c r="AM11" s="108" t="s">
        <v>9</v>
      </c>
      <c r="AN11" s="109" t="s">
        <v>10</v>
      </c>
      <c r="AO11" s="104" t="s">
        <v>11</v>
      </c>
      <c r="AP11" s="129" t="s">
        <v>47</v>
      </c>
      <c r="AQ11" s="130" t="s">
        <v>48</v>
      </c>
      <c r="AR11" s="131" t="s">
        <v>49</v>
      </c>
      <c r="AS11" s="110" t="s">
        <v>99</v>
      </c>
    </row>
    <row r="12" spans="2:45" x14ac:dyDescent="0.25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25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25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25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25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25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25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25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25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25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25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25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25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25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25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25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25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25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25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25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25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25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25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25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25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25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25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25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25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25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25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25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25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25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25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25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25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25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25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25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25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25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25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25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25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25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25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25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25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25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25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25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25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25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25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25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25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25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25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25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25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25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25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25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25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25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25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25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25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25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25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25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25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25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25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25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25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25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25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25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25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25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25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25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25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25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25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25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25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25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25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25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25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25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25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25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25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25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25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25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25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25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25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25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25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25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25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25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25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25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97" zoomScaleNormal="100" workbookViewId="0">
      <selection activeCell="N10" sqref="N10"/>
    </sheetView>
  </sheetViews>
  <sheetFormatPr defaultColWidth="0" defaultRowHeight="15" zeroHeight="1" x14ac:dyDescent="0.25"/>
  <cols>
    <col min="1" max="1" width="5.42578125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2:16" x14ac:dyDescent="0.25"/>
    <row r="2" spans="2:16" ht="26.25" x14ac:dyDescent="0.4">
      <c r="B2" s="21" t="s">
        <v>102</v>
      </c>
      <c r="G2" t="s">
        <v>147</v>
      </c>
    </row>
    <row r="3" spans="2:16" x14ac:dyDescent="0.25"/>
    <row r="4" spans="2:16" x14ac:dyDescent="0.25">
      <c r="B4" s="111" t="s">
        <v>103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25"/>
    <row r="6" spans="2:16" x14ac:dyDescent="0.25">
      <c r="B6" s="3" t="s">
        <v>50</v>
      </c>
      <c r="C6" s="3" t="s">
        <v>104</v>
      </c>
      <c r="D6" s="3" t="s">
        <v>105</v>
      </c>
    </row>
    <row r="7" spans="2:16" x14ac:dyDescent="0.25">
      <c r="B7" s="4" t="s">
        <v>46</v>
      </c>
      <c r="C7" s="120">
        <v>0.65</v>
      </c>
      <c r="D7" s="120">
        <v>0.35</v>
      </c>
      <c r="G7" s="132" t="s">
        <v>107</v>
      </c>
      <c r="H7" s="133"/>
      <c r="I7" s="133"/>
      <c r="J7" s="133"/>
      <c r="K7" s="133"/>
      <c r="L7" s="133"/>
      <c r="M7" s="133"/>
      <c r="N7" s="133"/>
    </row>
    <row r="8" spans="2:16" x14ac:dyDescent="0.25">
      <c r="B8" t="s">
        <v>8</v>
      </c>
      <c r="C8" s="120">
        <v>0.5</v>
      </c>
      <c r="D8" s="120">
        <v>0.5</v>
      </c>
      <c r="G8" s="132" t="s">
        <v>108</v>
      </c>
      <c r="H8" s="133"/>
      <c r="I8" s="133"/>
      <c r="J8" s="133"/>
      <c r="K8" s="133"/>
      <c r="L8" s="133"/>
      <c r="M8" s="133"/>
      <c r="N8" s="133"/>
    </row>
    <row r="9" spans="2:16" x14ac:dyDescent="0.25">
      <c r="B9" t="s">
        <v>123</v>
      </c>
      <c r="C9" s="120">
        <v>0.6</v>
      </c>
      <c r="D9" s="120">
        <v>0.4</v>
      </c>
      <c r="G9" s="132" t="s">
        <v>109</v>
      </c>
      <c r="H9" s="133"/>
      <c r="I9" s="133"/>
      <c r="J9" s="133"/>
      <c r="K9" s="133"/>
      <c r="L9" s="133"/>
      <c r="M9" s="133"/>
      <c r="N9" s="133"/>
    </row>
    <row r="10" spans="2:16" x14ac:dyDescent="0.25">
      <c r="G10" s="134"/>
      <c r="H10" s="135"/>
      <c r="I10" s="135"/>
      <c r="J10" s="135"/>
      <c r="K10" s="135"/>
      <c r="L10" s="135"/>
      <c r="M10" s="135"/>
      <c r="N10" s="135"/>
    </row>
    <row r="11" spans="2:16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34"/>
      <c r="H11" s="135"/>
      <c r="I11" s="135"/>
      <c r="J11" s="135"/>
      <c r="K11" s="135"/>
      <c r="L11" s="135"/>
      <c r="M11" s="135"/>
      <c r="N11" s="135"/>
    </row>
    <row r="12" spans="2:16" x14ac:dyDescent="0.25">
      <c r="B12" t="s">
        <v>18</v>
      </c>
      <c r="C12" s="119">
        <v>9.3329999999999996E-2</v>
      </c>
      <c r="D12" s="119">
        <v>0.73333000000000004</v>
      </c>
      <c r="E12" s="119">
        <v>0.17333000000000001</v>
      </c>
      <c r="G12" s="132" t="s">
        <v>110</v>
      </c>
      <c r="H12" s="133"/>
      <c r="I12" s="133"/>
      <c r="J12" s="133"/>
      <c r="K12" s="133"/>
      <c r="L12" s="135"/>
      <c r="M12" s="135"/>
      <c r="N12" s="135"/>
    </row>
    <row r="13" spans="2:16" x14ac:dyDescent="0.25">
      <c r="C13" s="8"/>
      <c r="D13" s="8"/>
      <c r="E13" s="8"/>
    </row>
    <row r="14" spans="2:16" x14ac:dyDescent="0.25">
      <c r="B14" t="s">
        <v>106</v>
      </c>
      <c r="C14" t="s">
        <v>27</v>
      </c>
    </row>
    <row r="15" spans="2:16" x14ac:dyDescent="0.25"/>
    <row r="16" spans="2:16" x14ac:dyDescent="0.25">
      <c r="B16" s="111" t="s">
        <v>111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25">
      <c r="B17" s="26" t="s">
        <v>112</v>
      </c>
    </row>
    <row r="18" spans="2:16" x14ac:dyDescent="0.25"/>
    <row r="19" spans="2:16" x14ac:dyDescent="0.25">
      <c r="B19" s="19" t="s">
        <v>114</v>
      </c>
      <c r="L19" s="19" t="s">
        <v>115</v>
      </c>
    </row>
    <row r="20" spans="2:16" x14ac:dyDescent="0.25">
      <c r="B20" s="3" t="s">
        <v>113</v>
      </c>
      <c r="C20" s="158" t="s">
        <v>104</v>
      </c>
      <c r="D20" s="158"/>
      <c r="E20" s="158"/>
      <c r="F20" s="158"/>
      <c r="G20" s="158" t="s">
        <v>105</v>
      </c>
      <c r="H20" s="158"/>
      <c r="I20" s="158"/>
      <c r="J20" s="158"/>
      <c r="L20" s="159" t="s">
        <v>15</v>
      </c>
      <c r="M20" s="159"/>
      <c r="N20" s="159"/>
      <c r="O20" s="159"/>
    </row>
    <row r="21" spans="2:16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M21" s="125" t="s">
        <v>71</v>
      </c>
      <c r="N21" s="125" t="s">
        <v>47</v>
      </c>
      <c r="O21" s="125" t="s">
        <v>48</v>
      </c>
      <c r="P21" s="127" t="s">
        <v>49</v>
      </c>
    </row>
    <row r="22" spans="2:16" x14ac:dyDescent="0.25">
      <c r="B22" s="3" t="s">
        <v>117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25">
      <c r="B23" s="3" t="s">
        <v>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25">
      <c r="B24" s="3" t="s">
        <v>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60" t="s">
        <v>116</v>
      </c>
      <c r="N24" t="s">
        <v>28</v>
      </c>
      <c r="O24" t="s">
        <v>30</v>
      </c>
    </row>
    <row r="25" spans="2:16" x14ac:dyDescent="0.25">
      <c r="B25" s="3" t="s">
        <v>10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60"/>
      <c r="N25" t="s">
        <v>29</v>
      </c>
    </row>
    <row r="26" spans="2:16" x14ac:dyDescent="0.25">
      <c r="B26" s="3" t="s">
        <v>11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25"/>
    <row r="28" spans="2:16" x14ac:dyDescent="0.25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24</v>
      </c>
      <c r="N28" s="19" t="s">
        <v>24</v>
      </c>
      <c r="O28" s="19" t="s">
        <v>24</v>
      </c>
      <c r="P28" s="19" t="s">
        <v>24</v>
      </c>
    </row>
    <row r="29" spans="2:16" ht="30" x14ac:dyDescent="0.25">
      <c r="B29" s="6" t="s">
        <v>143</v>
      </c>
      <c r="C29" s="3" t="s">
        <v>113</v>
      </c>
      <c r="D29" s="3"/>
      <c r="E29" s="34"/>
      <c r="F29" s="34" t="s">
        <v>121</v>
      </c>
      <c r="G29" s="34" t="s">
        <v>122</v>
      </c>
      <c r="H29" s="34" t="s">
        <v>80</v>
      </c>
      <c r="I29" s="34" t="s">
        <v>81</v>
      </c>
      <c r="J29" s="34" t="s">
        <v>9</v>
      </c>
      <c r="K29" s="34" t="s">
        <v>10</v>
      </c>
      <c r="L29" s="34" t="s">
        <v>11</v>
      </c>
      <c r="M29" s="136" t="s">
        <v>71</v>
      </c>
      <c r="N29" s="136" t="s">
        <v>47</v>
      </c>
      <c r="O29" s="136" t="s">
        <v>48</v>
      </c>
      <c r="P29" s="136" t="s">
        <v>49</v>
      </c>
    </row>
    <row r="30" spans="2:16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25">
      <c r="B35" s="15" t="s">
        <v>119</v>
      </c>
      <c r="E35" s="28"/>
      <c r="F35" s="28"/>
      <c r="G35" s="28"/>
      <c r="H35" s="28"/>
      <c r="I35" s="28"/>
      <c r="J35" s="28"/>
      <c r="K35" s="28"/>
      <c r="L35" s="28"/>
      <c r="M35" s="19" t="s">
        <v>24</v>
      </c>
      <c r="N35" s="19" t="s">
        <v>24</v>
      </c>
      <c r="O35" s="19" t="s">
        <v>24</v>
      </c>
      <c r="P35" s="19" t="s">
        <v>24</v>
      </c>
    </row>
    <row r="36" spans="2:16" ht="30" x14ac:dyDescent="0.25">
      <c r="B36" t="s">
        <v>120</v>
      </c>
      <c r="D36" s="34" t="s">
        <v>17</v>
      </c>
      <c r="E36" s="34" t="s">
        <v>18</v>
      </c>
      <c r="F36" s="34" t="s">
        <v>121</v>
      </c>
      <c r="G36" s="34" t="s">
        <v>122</v>
      </c>
      <c r="H36" s="34" t="s">
        <v>80</v>
      </c>
      <c r="I36" s="34" t="s">
        <v>81</v>
      </c>
      <c r="J36" s="34" t="s">
        <v>9</v>
      </c>
      <c r="K36" s="34" t="s">
        <v>10</v>
      </c>
      <c r="L36" s="34" t="s">
        <v>11</v>
      </c>
      <c r="M36" s="136" t="s">
        <v>71</v>
      </c>
      <c r="N36" s="136" t="s">
        <v>47</v>
      </c>
      <c r="O36" s="136" t="s">
        <v>48</v>
      </c>
      <c r="P36" s="136" t="s">
        <v>49</v>
      </c>
    </row>
    <row r="37" spans="2:16" x14ac:dyDescent="0.25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25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25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25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25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25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25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25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25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25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25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25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25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25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25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25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25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25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25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25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25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25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25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25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25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25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25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25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25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25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25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25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25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25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25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25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25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25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25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25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25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25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25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25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25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25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25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25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25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25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25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25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25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25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25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25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25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25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25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25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25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25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25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25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25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25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25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25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25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25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25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25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25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25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25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25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25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25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25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25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25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25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25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25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25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25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25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25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25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25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25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25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25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25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25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25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25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25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25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25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25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25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25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25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25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25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25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25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25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25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25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25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25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25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25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25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25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25">
      <c r="B154" s="37" t="s">
        <v>124</v>
      </c>
      <c r="C154" s="37" t="s">
        <v>144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25">
      <c r="E155" s="28"/>
      <c r="F155" s="28"/>
      <c r="G155" s="28"/>
      <c r="H155" s="28"/>
      <c r="I155" s="28"/>
      <c r="J155" s="28"/>
      <c r="K155" s="28"/>
      <c r="L155" s="28"/>
    </row>
    <row r="156" spans="2:16" x14ac:dyDescent="0.25">
      <c r="E156" s="28"/>
      <c r="F156" s="28"/>
      <c r="G156" s="28"/>
      <c r="H156" s="28"/>
      <c r="I156" s="28"/>
      <c r="J156" s="28"/>
      <c r="K156" s="28"/>
      <c r="L156" s="28"/>
    </row>
    <row r="157" spans="2:16" x14ac:dyDescent="0.25">
      <c r="B157" s="111" t="s">
        <v>142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25">
      <c r="B158" s="26" t="s">
        <v>125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25">
      <c r="E159" s="28"/>
      <c r="F159" s="28"/>
      <c r="G159" s="28"/>
      <c r="H159" s="28"/>
      <c r="I159" s="28"/>
      <c r="J159" s="28"/>
      <c r="K159" s="28"/>
      <c r="L159" s="28"/>
    </row>
    <row r="160" spans="2:16" x14ac:dyDescent="0.25">
      <c r="B160" t="s">
        <v>126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25"/>
    <row r="162" spans="2:37" ht="30" x14ac:dyDescent="0.25">
      <c r="D162" s="3" t="s">
        <v>17</v>
      </c>
      <c r="E162" s="3" t="s">
        <v>18</v>
      </c>
      <c r="F162" s="34" t="s">
        <v>121</v>
      </c>
      <c r="G162" s="34" t="s">
        <v>122</v>
      </c>
      <c r="H162" s="34" t="s">
        <v>80</v>
      </c>
      <c r="I162" s="34" t="s">
        <v>81</v>
      </c>
      <c r="J162" s="34" t="s">
        <v>9</v>
      </c>
      <c r="K162" s="34" t="s">
        <v>10</v>
      </c>
      <c r="L162" s="34" t="s">
        <v>11</v>
      </c>
      <c r="M162" s="136" t="s">
        <v>71</v>
      </c>
      <c r="N162" s="136" t="s">
        <v>47</v>
      </c>
      <c r="O162" s="136" t="s">
        <v>48</v>
      </c>
      <c r="P162" s="136" t="s">
        <v>49</v>
      </c>
    </row>
    <row r="163" spans="2:37" x14ac:dyDescent="0.25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21</v>
      </c>
      <c r="N163">
        <v>1</v>
      </c>
      <c r="O163">
        <v>1</v>
      </c>
      <c r="P163">
        <v>1</v>
      </c>
    </row>
    <row r="164" spans="2:37" x14ac:dyDescent="0.25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25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25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25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25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25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25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25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25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25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25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25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25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25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25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25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25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25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25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25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25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25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25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25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25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25">
      <c r="AG189" s="17"/>
      <c r="AH189" s="17"/>
      <c r="AI189" s="17"/>
      <c r="AJ189" s="17"/>
      <c r="AK189" s="17"/>
    </row>
    <row r="190" spans="2:37" x14ac:dyDescent="0.25">
      <c r="B190" t="s">
        <v>124</v>
      </c>
      <c r="C190" s="37" t="s">
        <v>145</v>
      </c>
      <c r="S190" s="17"/>
      <c r="T190" s="17"/>
    </row>
    <row r="191" spans="2:37" x14ac:dyDescent="0.25"/>
    <row r="192" spans="2:37" x14ac:dyDescent="0.25">
      <c r="B192" s="111" t="s">
        <v>127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25">
      <c r="B193" s="26" t="s">
        <v>128</v>
      </c>
    </row>
    <row r="194" spans="2:16" x14ac:dyDescent="0.25"/>
    <row r="195" spans="2:16" x14ac:dyDescent="0.25">
      <c r="B195" s="1" t="s">
        <v>129</v>
      </c>
      <c r="C195" s="1" t="s">
        <v>130</v>
      </c>
      <c r="H195" s="9"/>
      <c r="I195" s="9"/>
      <c r="J195" s="9"/>
      <c r="K195" s="9"/>
    </row>
    <row r="196" spans="2:16" x14ac:dyDescent="0.25">
      <c r="B196" s="1"/>
      <c r="C196" s="1" t="s">
        <v>104</v>
      </c>
      <c r="D196" s="1" t="s">
        <v>105</v>
      </c>
      <c r="H196" s="9"/>
      <c r="I196" s="9"/>
      <c r="J196" s="9"/>
      <c r="K196" s="9"/>
    </row>
    <row r="197" spans="2:16" ht="18" x14ac:dyDescent="0.35">
      <c r="B197" t="s">
        <v>0</v>
      </c>
      <c r="C197" s="116">
        <v>2.25</v>
      </c>
      <c r="D197" s="116">
        <v>2.66</v>
      </c>
      <c r="E197" s="10"/>
      <c r="J197" s="9"/>
      <c r="K197" s="9"/>
    </row>
    <row r="198" spans="2:16" ht="18" x14ac:dyDescent="0.35">
      <c r="B198" t="s">
        <v>1</v>
      </c>
      <c r="C198" s="123">
        <f>0.26/1000</f>
        <v>2.6000000000000003E-4</v>
      </c>
      <c r="D198" s="123">
        <f>0.14/1000</f>
        <v>1.4000000000000001E-4</v>
      </c>
      <c r="E198" s="2"/>
    </row>
    <row r="199" spans="2:16" ht="18" x14ac:dyDescent="0.35">
      <c r="B199" t="s">
        <v>2</v>
      </c>
      <c r="C199" s="123">
        <f>0.81/1000</f>
        <v>8.1000000000000006E-4</v>
      </c>
      <c r="D199" s="123">
        <f>0.14/1000</f>
        <v>1.4000000000000001E-4</v>
      </c>
      <c r="E199" s="2"/>
    </row>
    <row r="200" spans="2:16" x14ac:dyDescent="0.25">
      <c r="B200" t="s">
        <v>22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25">
      <c r="C201" s="11"/>
      <c r="D201" s="12"/>
    </row>
    <row r="202" spans="2:16" x14ac:dyDescent="0.25">
      <c r="B202" t="s">
        <v>106</v>
      </c>
      <c r="C202" s="37" t="s">
        <v>145</v>
      </c>
    </row>
    <row r="203" spans="2:16" x14ac:dyDescent="0.25"/>
    <row r="204" spans="2:16" x14ac:dyDescent="0.25">
      <c r="B204" s="111" t="s">
        <v>131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25">
      <c r="B205" s="26" t="s">
        <v>132</v>
      </c>
    </row>
    <row r="206" spans="2:16" x14ac:dyDescent="0.25"/>
    <row r="207" spans="2:16" ht="18" x14ac:dyDescent="0.35">
      <c r="B207" t="s">
        <v>139</v>
      </c>
      <c r="C207" s="115">
        <v>0.47899999999999998</v>
      </c>
      <c r="D207" t="s">
        <v>31</v>
      </c>
      <c r="F207" t="s">
        <v>135</v>
      </c>
    </row>
    <row r="208" spans="2:16" x14ac:dyDescent="0.25"/>
    <row r="209" spans="2:16" x14ac:dyDescent="0.25">
      <c r="B209" t="s">
        <v>106</v>
      </c>
      <c r="C209" s="55" t="s">
        <v>138</v>
      </c>
    </row>
    <row r="210" spans="2:16" x14ac:dyDescent="0.25"/>
    <row r="211" spans="2:16" x14ac:dyDescent="0.25">
      <c r="B211" s="111" t="s">
        <v>133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25">
      <c r="B212" s="26" t="s">
        <v>134</v>
      </c>
    </row>
    <row r="213" spans="2:16" x14ac:dyDescent="0.25"/>
    <row r="214" spans="2:16" x14ac:dyDescent="0.25">
      <c r="B214" s="1" t="s">
        <v>129</v>
      </c>
      <c r="C214" s="1" t="s">
        <v>3</v>
      </c>
    </row>
    <row r="215" spans="2:16" ht="18" x14ac:dyDescent="0.35">
      <c r="B215" t="s">
        <v>0</v>
      </c>
      <c r="C215" s="114">
        <v>1</v>
      </c>
    </row>
    <row r="216" spans="2:16" ht="18" x14ac:dyDescent="0.35">
      <c r="B216" t="s">
        <v>1</v>
      </c>
      <c r="C216" s="114">
        <v>298</v>
      </c>
    </row>
    <row r="217" spans="2:16" ht="18" x14ac:dyDescent="0.35">
      <c r="B217" t="s">
        <v>2</v>
      </c>
      <c r="C217" s="114">
        <v>23</v>
      </c>
    </row>
    <row r="218" spans="2:16" x14ac:dyDescent="0.25">
      <c r="C218" s="7"/>
    </row>
    <row r="219" spans="2:16" x14ac:dyDescent="0.25">
      <c r="B219" t="s">
        <v>106</v>
      </c>
      <c r="C219" s="37" t="s">
        <v>145</v>
      </c>
    </row>
    <row r="220" spans="2:16" x14ac:dyDescent="0.25"/>
    <row r="221" spans="2:16" x14ac:dyDescent="0.25"/>
    <row r="222" spans="2:16" x14ac:dyDescent="0.25"/>
    <row r="223" spans="2:16" x14ac:dyDescent="0.25"/>
    <row r="224" spans="2:16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ADRSE</cp:lastModifiedBy>
  <cp:lastPrinted>2017-06-20T06:05:02Z</cp:lastPrinted>
  <dcterms:created xsi:type="dcterms:W3CDTF">2016-01-11T08:36:58Z</dcterms:created>
  <dcterms:modified xsi:type="dcterms:W3CDTF">2025-08-19T18:16:45Z</dcterms:modified>
</cp:coreProperties>
</file>